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4205" windowHeight="15480" activeTab="0"/>
  </bookViews>
  <sheets>
    <sheet name="wybrane dane 2022-2016" sheetId="1" r:id="rId1"/>
  </sheets>
  <definedNames>
    <definedName name="_xlnm.Print_Area" localSheetId="0">'wybrane dane 2022-2016'!$A$1:$I$60</definedName>
  </definedNames>
  <calcPr fullCalcOnLoad="1"/>
</workbook>
</file>

<file path=xl/sharedStrings.xml><?xml version="1.0" encoding="utf-8"?>
<sst xmlns="http://schemas.openxmlformats.org/spreadsheetml/2006/main" count="70" uniqueCount="55">
  <si>
    <t>Przychody ze sprzedaży</t>
  </si>
  <si>
    <t>Zysk  (strata) brutto na sprzedaży</t>
  </si>
  <si>
    <t>Zysk (strata) netto</t>
  </si>
  <si>
    <t>01.01 - 31.12.2016</t>
  </si>
  <si>
    <t>01.01 - 31.12.2017</t>
  </si>
  <si>
    <t>Aktywa trwałe</t>
  </si>
  <si>
    <t>Aktywa obrotowe</t>
  </si>
  <si>
    <t>Środki pieniężne i ich ekwiwalenty</t>
  </si>
  <si>
    <t>Kapitały własne</t>
  </si>
  <si>
    <t>Zobowiązania długoterminowe</t>
  </si>
  <si>
    <t>Zobowiązania krótkoterminowe</t>
  </si>
  <si>
    <t>01.01 -31.12.2016</t>
  </si>
  <si>
    <t>01.01 -31.12.2017</t>
  </si>
  <si>
    <t>-2 909</t>
  </si>
  <si>
    <t>EBITDA</t>
  </si>
  <si>
    <t>SKONSOLIDOWANE SPRAWOZDANIE Z SYTUACJI FINANSOWEJ (w tys. PLN)</t>
  </si>
  <si>
    <t>SKONSOLIDOWANE SPRAWOZDANIE Z ZYSKÓW I STRAT I INNYCH CAŁKOWITYCH DOCHODÓW (w tys. PLN)</t>
  </si>
  <si>
    <t>SKONSOLIDOWANE SPRAWOZDANIE Z PRZEPŁYWÓW PIENIĘŻNYCH (w tys. PLN)</t>
  </si>
  <si>
    <t>marża (%)</t>
  </si>
  <si>
    <t>EBIT</t>
  </si>
  <si>
    <t>Zysk (strata) brutto</t>
  </si>
  <si>
    <t>Zobowiązania oprocentowane razem</t>
  </si>
  <si>
    <t>Dług netto*</t>
  </si>
  <si>
    <t>Przepływy pieniężne netto z działalności operacyjnej</t>
  </si>
  <si>
    <t xml:space="preserve">Przepływy pieniężne netto z działalności inwestycyjnej </t>
  </si>
  <si>
    <t>Przepływy pieniężne netto z działalności finansowej</t>
  </si>
  <si>
    <t xml:space="preserve">Przepływy pieniężne netto razem </t>
  </si>
  <si>
    <t>* Zobowiązania oprocentowane - środki pieniężne</t>
  </si>
  <si>
    <t>Rentowność (w %)</t>
  </si>
  <si>
    <t>Brutto ze sprzedaży</t>
  </si>
  <si>
    <t>Netto</t>
  </si>
  <si>
    <t>ROE</t>
  </si>
  <si>
    <t>ROA</t>
  </si>
  <si>
    <t>Cykl rotacji (dni)</t>
  </si>
  <si>
    <t xml:space="preserve">Cykl zapasów </t>
  </si>
  <si>
    <t xml:space="preserve">Cykl należności </t>
  </si>
  <si>
    <t xml:space="preserve">Cykl zobowiązań bieżących </t>
  </si>
  <si>
    <t xml:space="preserve">Cykl środków pieniężnych </t>
  </si>
  <si>
    <t>Wskaźniki płynności</t>
  </si>
  <si>
    <t xml:space="preserve">Wskaźnik bieżącej płynności finansowej </t>
  </si>
  <si>
    <t xml:space="preserve">Wskaźnik płynności przyspieszonej </t>
  </si>
  <si>
    <t xml:space="preserve">Wskaźnik środków pieniężnych </t>
  </si>
  <si>
    <t>Wskaźniki zadłużenia</t>
  </si>
  <si>
    <t>Wskaźnik ogólnego zadłużenia</t>
  </si>
  <si>
    <t>Wskaźnik zadłużenia kapitału własnego</t>
  </si>
  <si>
    <t>Wskaźnik zadłużenia długoterminowego (wskaźnik długu)</t>
  </si>
  <si>
    <t xml:space="preserve">WSKAŹNIKI </t>
  </si>
  <si>
    <t>01.01 - 31.12.2018</t>
  </si>
  <si>
    <t>01.01 - 31.12.2019</t>
  </si>
  <si>
    <t>01.01 -31.12.2018</t>
  </si>
  <si>
    <t>01.01 -31.12.2019</t>
  </si>
  <si>
    <t>01.01-31.12.2020</t>
  </si>
  <si>
    <t>01.01-31.12.2021</t>
  </si>
  <si>
    <t>01.01-31.12.2022</t>
  </si>
  <si>
    <t>01.01 -31.12.2022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</si>
</sst>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3" fontId="39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40" fillId="0" borderId="0" xfId="0" applyFont="1" applyAlignment="1">
      <alignment horizontal="justify" vertical="center" wrapText="1"/>
    </xf>
    <xf numFmtId="9" fontId="40" fillId="0" borderId="0" xfId="52" applyFont="1" applyAlignment="1">
      <alignment horizontal="right" vertical="center" wrapText="1"/>
    </xf>
    <xf numFmtId="0" fontId="39" fillId="0" borderId="0" xfId="0" applyFont="1" applyAlignment="1">
      <alignment horizontal="justify" vertical="center" wrapText="1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9" fontId="40" fillId="0" borderId="0" xfId="52" applyFont="1" applyAlignment="1">
      <alignment/>
    </xf>
    <xf numFmtId="0" fontId="38" fillId="0" borderId="0" xfId="0" applyFont="1" applyAlignment="1">
      <alignment horizontal="left" vertical="center" wrapText="1"/>
    </xf>
    <xf numFmtId="3" fontId="38" fillId="0" borderId="0" xfId="0" applyNumberFormat="1" applyFont="1" applyAlignment="1">
      <alignment horizontal="right" vertical="center" wrapText="1"/>
    </xf>
    <xf numFmtId="3" fontId="38" fillId="0" borderId="0" xfId="0" applyNumberFormat="1" applyFont="1" applyAlignment="1">
      <alignment/>
    </xf>
    <xf numFmtId="3" fontId="38" fillId="0" borderId="0" xfId="0" applyNumberFormat="1" applyFont="1" applyAlignment="1">
      <alignment horizontal="right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 wrapText="1"/>
    </xf>
    <xf numFmtId="0" fontId="41" fillId="34" borderId="0" xfId="0" applyFont="1" applyFill="1" applyAlignment="1">
      <alignment vertical="center" wrapText="1"/>
    </xf>
    <xf numFmtId="0" fontId="41" fillId="34" borderId="0" xfId="0" applyFont="1" applyFill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1"/>
    </xf>
    <xf numFmtId="14" fontId="41" fillId="34" borderId="0" xfId="0" applyNumberFormat="1" applyFont="1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41" fillId="34" borderId="0" xfId="0" applyNumberFormat="1" applyFont="1" applyFill="1" applyAlignment="1">
      <alignment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167" fontId="38" fillId="0" borderId="10" xfId="0" applyNumberFormat="1" applyFont="1" applyBorder="1" applyAlignment="1">
      <alignment horizontal="center" vertical="center" wrapText="1"/>
    </xf>
    <xf numFmtId="168" fontId="38" fillId="0" borderId="10" xfId="0" applyNumberFormat="1" applyFont="1" applyBorder="1" applyAlignment="1">
      <alignment horizontal="center" vertical="center" wrapText="1"/>
    </xf>
    <xf numFmtId="166" fontId="38" fillId="0" borderId="10" xfId="52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66675</xdr:rowOff>
    </xdr:to>
    <xdr:pic>
      <xdr:nvPicPr>
        <xdr:cNvPr id="1" name="Obraz 1" descr="Logo APS do wor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60"/>
  <sheetViews>
    <sheetView showGridLines="0" tabSelected="1" view="pageBreakPreview" zoomScale="145" zoomScaleNormal="70" zoomScaleSheetLayoutView="145" zoomScalePageLayoutView="0" workbookViewId="0" topLeftCell="A53">
      <selection activeCell="L50" sqref="L50"/>
    </sheetView>
  </sheetViews>
  <sheetFormatPr defaultColWidth="9.140625" defaultRowHeight="15"/>
  <cols>
    <col min="1" max="1" width="9.8515625" style="1" customWidth="1"/>
    <col min="2" max="2" width="47.421875" style="1" customWidth="1"/>
    <col min="3" max="4" width="12.00390625" style="1" customWidth="1"/>
    <col min="5" max="5" width="12.421875" style="1" customWidth="1"/>
    <col min="6" max="12" width="10.7109375" style="1" customWidth="1"/>
    <col min="13" max="14" width="11.421875" style="1" customWidth="1"/>
    <col min="15" max="16384" width="9.140625" style="1" customWidth="1"/>
  </cols>
  <sheetData>
    <row r="4" ht="10.5" customHeight="1"/>
    <row r="5" spans="2:12" ht="12.75">
      <c r="B5" s="20" t="s">
        <v>16</v>
      </c>
      <c r="C5" s="20"/>
      <c r="D5" s="20"/>
      <c r="E5" s="20"/>
      <c r="F5" s="21"/>
      <c r="G5" s="21"/>
      <c r="H5" s="21"/>
      <c r="I5" s="21"/>
      <c r="J5" s="21"/>
      <c r="K5" s="20"/>
      <c r="L5" s="21"/>
    </row>
    <row r="6" spans="2:12" ht="37.5" customHeight="1">
      <c r="B6" s="22"/>
      <c r="C6" s="23" t="s">
        <v>53</v>
      </c>
      <c r="D6" s="23" t="s">
        <v>52</v>
      </c>
      <c r="E6" s="23" t="s">
        <v>51</v>
      </c>
      <c r="F6" s="23" t="s">
        <v>48</v>
      </c>
      <c r="G6" s="23" t="s">
        <v>47</v>
      </c>
      <c r="H6" s="23" t="s">
        <v>4</v>
      </c>
      <c r="I6" s="23" t="s">
        <v>3</v>
      </c>
      <c r="J6" s="23"/>
      <c r="K6" s="23"/>
      <c r="L6" s="23"/>
    </row>
    <row r="7" spans="2:12" ht="12.75">
      <c r="B7" s="2" t="s">
        <v>0</v>
      </c>
      <c r="C7" s="3">
        <v>150945</v>
      </c>
      <c r="D7" s="3">
        <v>113257</v>
      </c>
      <c r="E7" s="3">
        <v>85404</v>
      </c>
      <c r="F7" s="3">
        <v>134758</v>
      </c>
      <c r="G7" s="3">
        <v>123932</v>
      </c>
      <c r="H7" s="3">
        <v>95765</v>
      </c>
      <c r="I7" s="3">
        <v>83471</v>
      </c>
      <c r="J7" s="3"/>
      <c r="K7" s="3"/>
      <c r="L7" s="3"/>
    </row>
    <row r="8" spans="2:12" ht="12.75">
      <c r="B8" s="10" t="s">
        <v>1</v>
      </c>
      <c r="C8" s="3">
        <v>39040</v>
      </c>
      <c r="D8" s="3">
        <v>34955</v>
      </c>
      <c r="E8" s="3">
        <v>18537</v>
      </c>
      <c r="F8" s="13">
        <v>42635</v>
      </c>
      <c r="G8" s="13">
        <v>33588</v>
      </c>
      <c r="H8" s="13">
        <v>18243</v>
      </c>
      <c r="I8" s="13">
        <v>22590</v>
      </c>
      <c r="J8" s="13"/>
      <c r="K8" s="13"/>
      <c r="L8" s="13"/>
    </row>
    <row r="9" spans="2:12" ht="12.75">
      <c r="B9" s="8" t="s">
        <v>18</v>
      </c>
      <c r="C9" s="9">
        <f>C8/C7</f>
        <v>0.25863725197919774</v>
      </c>
      <c r="D9" s="9">
        <v>0.30863434489700414</v>
      </c>
      <c r="E9" s="9">
        <v>0.2170507236195026</v>
      </c>
      <c r="F9" s="9">
        <v>0.3163819587705368</v>
      </c>
      <c r="G9" s="9">
        <v>0.27101959138882614</v>
      </c>
      <c r="H9" s="9">
        <v>0.1904975721819036</v>
      </c>
      <c r="I9" s="9">
        <v>0.2706329144253693</v>
      </c>
      <c r="J9" s="9"/>
      <c r="K9" s="9"/>
      <c r="L9" s="9"/>
    </row>
    <row r="10" spans="2:12" ht="12.75">
      <c r="B10" s="10" t="s">
        <v>19</v>
      </c>
      <c r="C10" s="3">
        <v>3756</v>
      </c>
      <c r="D10" s="3">
        <v>10973</v>
      </c>
      <c r="E10" s="3">
        <v>-2605</v>
      </c>
      <c r="F10" s="13">
        <v>13036</v>
      </c>
      <c r="G10" s="13">
        <v>11975</v>
      </c>
      <c r="H10" s="14">
        <v>-725</v>
      </c>
      <c r="I10" s="13">
        <v>4244</v>
      </c>
      <c r="J10" s="13"/>
      <c r="K10" s="13"/>
      <c r="L10" s="13"/>
    </row>
    <row r="11" spans="2:12" ht="12.75">
      <c r="B11" s="8" t="s">
        <v>18</v>
      </c>
      <c r="C11" s="9">
        <f>C10/C7</f>
        <v>0.024883235615621585</v>
      </c>
      <c r="D11" s="9">
        <v>0.09688584370061011</v>
      </c>
      <c r="E11" s="9">
        <v>-0.03050208421151234</v>
      </c>
      <c r="F11" s="9">
        <v>0.09673637186660532</v>
      </c>
      <c r="G11" s="9">
        <v>0.09662556886034276</v>
      </c>
      <c r="H11" s="9">
        <v>-0.007570615569362502</v>
      </c>
      <c r="I11" s="9">
        <v>0.05084400570257934</v>
      </c>
      <c r="J11" s="9"/>
      <c r="K11" s="9"/>
      <c r="L11" s="9"/>
    </row>
    <row r="12" spans="2:12" ht="12.75">
      <c r="B12" s="10" t="s">
        <v>20</v>
      </c>
      <c r="C12" s="3">
        <v>2697</v>
      </c>
      <c r="D12" s="3">
        <v>9830</v>
      </c>
      <c r="E12" s="3">
        <v>-4727</v>
      </c>
      <c r="F12" s="13">
        <v>12319</v>
      </c>
      <c r="G12" s="13">
        <v>10367</v>
      </c>
      <c r="H12" s="13">
        <v>-1848</v>
      </c>
      <c r="I12" s="13">
        <v>3475</v>
      </c>
      <c r="J12" s="13"/>
      <c r="K12" s="13"/>
      <c r="L12" s="13"/>
    </row>
    <row r="13" spans="2:12" ht="12.75">
      <c r="B13" s="8" t="s">
        <v>18</v>
      </c>
      <c r="C13" s="9">
        <f>C12/C7</f>
        <v>0.017867435158501442</v>
      </c>
      <c r="D13" s="9">
        <v>0.08679375226255331</v>
      </c>
      <c r="E13" s="9">
        <v>-0.05534869561144677</v>
      </c>
      <c r="F13" s="9">
        <v>0.09141572299974769</v>
      </c>
      <c r="G13" s="9">
        <v>0.08365071168059904</v>
      </c>
      <c r="H13" s="9">
        <v>-0.01929723803059573</v>
      </c>
      <c r="I13" s="9">
        <v>0.041631225215943264</v>
      </c>
      <c r="J13" s="9"/>
      <c r="K13" s="9"/>
      <c r="L13" s="9"/>
    </row>
    <row r="14" spans="2:12" ht="12.75">
      <c r="B14" s="10" t="s">
        <v>2</v>
      </c>
      <c r="C14" s="3">
        <v>508</v>
      </c>
      <c r="D14" s="3">
        <v>9311</v>
      </c>
      <c r="E14" s="3">
        <v>-5377</v>
      </c>
      <c r="F14" s="13">
        <v>10637</v>
      </c>
      <c r="G14" s="13">
        <v>6841</v>
      </c>
      <c r="H14" s="13">
        <v>-2893</v>
      </c>
      <c r="I14" s="13">
        <v>2512</v>
      </c>
      <c r="J14" s="13"/>
      <c r="K14" s="13"/>
      <c r="L14" s="13"/>
    </row>
    <row r="15" spans="2:12" ht="12.75">
      <c r="B15" s="8" t="s">
        <v>18</v>
      </c>
      <c r="C15" s="9">
        <f>C14/C7</f>
        <v>0.0033654642419424295</v>
      </c>
      <c r="D15" s="9">
        <v>0.08221125405052226</v>
      </c>
      <c r="E15" s="9">
        <v>-0.0629595803475247</v>
      </c>
      <c r="F15" s="9">
        <v>0.07893408925629647</v>
      </c>
      <c r="G15" s="9">
        <v>0.05519962560113611</v>
      </c>
      <c r="H15" s="9">
        <v>-0.030209366678849266</v>
      </c>
      <c r="I15" s="9">
        <v>0.030094284242431504</v>
      </c>
      <c r="J15" s="9"/>
      <c r="K15" s="9"/>
      <c r="L15" s="9"/>
    </row>
    <row r="16" spans="2:12" s="4" customFormat="1" ht="12.75">
      <c r="B16" s="4" t="s">
        <v>14</v>
      </c>
      <c r="C16" s="3">
        <v>7628</v>
      </c>
      <c r="D16" s="3">
        <v>14178</v>
      </c>
      <c r="E16" s="3">
        <v>728</v>
      </c>
      <c r="F16" s="5">
        <v>16112</v>
      </c>
      <c r="G16" s="5">
        <v>14805</v>
      </c>
      <c r="H16" s="5">
        <v>2200</v>
      </c>
      <c r="I16" s="5">
        <v>6587</v>
      </c>
      <c r="J16" s="5"/>
      <c r="K16" s="5"/>
      <c r="L16" s="5"/>
    </row>
    <row r="17" spans="2:12" ht="12.75">
      <c r="B17" s="12" t="s">
        <v>18</v>
      </c>
      <c r="C17" s="15">
        <f>C16/C7</f>
        <v>0.05053496306601742</v>
      </c>
      <c r="D17" s="15">
        <v>0.12518431531825847</v>
      </c>
      <c r="E17" s="15">
        <v>0.008524190904407288</v>
      </c>
      <c r="F17" s="15">
        <v>0.1195624749551047</v>
      </c>
      <c r="G17" s="15">
        <v>0.11946067198140917</v>
      </c>
      <c r="H17" s="15">
        <v>0.022972902417375866</v>
      </c>
      <c r="I17" s="15">
        <v>0.07891363467551604</v>
      </c>
      <c r="J17" s="15"/>
      <c r="K17" s="15"/>
      <c r="L17" s="15"/>
    </row>
    <row r="19" spans="2:12" ht="12.75">
      <c r="B19" s="20" t="s">
        <v>15</v>
      </c>
      <c r="C19" s="20"/>
      <c r="D19" s="20"/>
      <c r="E19" s="20"/>
      <c r="F19" s="21"/>
      <c r="G19" s="21"/>
      <c r="H19" s="21"/>
      <c r="I19" s="21"/>
      <c r="J19" s="21"/>
      <c r="K19" s="20"/>
      <c r="L19" s="21"/>
    </row>
    <row r="20" spans="2:12" ht="12.75">
      <c r="B20" s="22"/>
      <c r="C20" s="25">
        <v>44926</v>
      </c>
      <c r="D20" s="25">
        <v>44561</v>
      </c>
      <c r="E20" s="25">
        <v>44196</v>
      </c>
      <c r="F20" s="25">
        <v>43830</v>
      </c>
      <c r="G20" s="25">
        <v>43465</v>
      </c>
      <c r="H20" s="25">
        <v>43100</v>
      </c>
      <c r="I20" s="25">
        <v>42735</v>
      </c>
      <c r="J20" s="25"/>
      <c r="K20" s="27"/>
      <c r="L20" s="25"/>
    </row>
    <row r="21" spans="2:13" ht="12.75">
      <c r="B21" s="16" t="s">
        <v>5</v>
      </c>
      <c r="C21" s="17">
        <v>45889</v>
      </c>
      <c r="D21" s="17">
        <v>43874</v>
      </c>
      <c r="E21" s="17">
        <v>44423</v>
      </c>
      <c r="F21" s="17">
        <v>42900</v>
      </c>
      <c r="G21" s="17">
        <v>43224</v>
      </c>
      <c r="H21" s="17">
        <v>42781</v>
      </c>
      <c r="I21" s="17">
        <v>42068</v>
      </c>
      <c r="J21" s="17"/>
      <c r="K21" s="17"/>
      <c r="L21" s="17"/>
      <c r="M21" s="11"/>
    </row>
    <row r="22" spans="2:13" ht="12.75">
      <c r="B22" s="16" t="s">
        <v>6</v>
      </c>
      <c r="C22" s="17">
        <v>63356</v>
      </c>
      <c r="D22" s="17">
        <v>70237</v>
      </c>
      <c r="E22" s="17">
        <v>47130</v>
      </c>
      <c r="F22" s="17">
        <v>66832</v>
      </c>
      <c r="G22" s="17">
        <v>57542</v>
      </c>
      <c r="H22" s="17">
        <v>46462</v>
      </c>
      <c r="I22" s="17">
        <v>48857</v>
      </c>
      <c r="J22" s="17"/>
      <c r="K22" s="17"/>
      <c r="L22" s="17"/>
      <c r="M22" s="11"/>
    </row>
    <row r="23" spans="2:13" ht="12.75">
      <c r="B23" s="16" t="s">
        <v>7</v>
      </c>
      <c r="C23" s="17">
        <v>9670</v>
      </c>
      <c r="D23" s="17">
        <v>4463</v>
      </c>
      <c r="E23" s="17">
        <v>2692</v>
      </c>
      <c r="F23" s="17">
        <v>8397</v>
      </c>
      <c r="G23" s="17">
        <v>4351</v>
      </c>
      <c r="H23" s="17">
        <v>5059</v>
      </c>
      <c r="I23" s="17">
        <v>2119</v>
      </c>
      <c r="J23" s="17"/>
      <c r="K23" s="17"/>
      <c r="L23" s="17"/>
      <c r="M23" s="11"/>
    </row>
    <row r="24" spans="2:13" ht="12.75">
      <c r="B24" s="16" t="s">
        <v>8</v>
      </c>
      <c r="C24" s="17">
        <v>56117</v>
      </c>
      <c r="D24" s="17">
        <v>55841</v>
      </c>
      <c r="E24" s="17">
        <v>46207</v>
      </c>
      <c r="F24" s="17">
        <v>54983</v>
      </c>
      <c r="G24" s="17">
        <v>46242</v>
      </c>
      <c r="H24" s="17">
        <v>40080</v>
      </c>
      <c r="I24" s="17">
        <v>43951</v>
      </c>
      <c r="J24" s="17"/>
      <c r="K24" s="17"/>
      <c r="L24" s="17"/>
      <c r="M24" s="11"/>
    </row>
    <row r="25" spans="2:13" ht="12.75">
      <c r="B25" s="16" t="s">
        <v>9</v>
      </c>
      <c r="C25" s="17">
        <v>20146</v>
      </c>
      <c r="D25" s="17">
        <v>20092</v>
      </c>
      <c r="E25" s="17">
        <v>24580</v>
      </c>
      <c r="F25" s="17">
        <v>21240</v>
      </c>
      <c r="G25" s="17">
        <v>23115</v>
      </c>
      <c r="H25" s="17">
        <v>10393</v>
      </c>
      <c r="I25" s="17">
        <v>10291</v>
      </c>
      <c r="J25" s="17"/>
      <c r="K25" s="17"/>
      <c r="L25" s="17"/>
      <c r="M25" s="11"/>
    </row>
    <row r="26" spans="2:13" ht="12.75">
      <c r="B26" s="16" t="s">
        <v>10</v>
      </c>
      <c r="C26" s="17">
        <v>32982</v>
      </c>
      <c r="D26" s="17">
        <v>38178</v>
      </c>
      <c r="E26" s="17">
        <v>20766</v>
      </c>
      <c r="F26" s="17">
        <v>33509</v>
      </c>
      <c r="G26" s="17">
        <v>31409</v>
      </c>
      <c r="H26" s="17">
        <v>38770</v>
      </c>
      <c r="I26" s="17">
        <v>36683</v>
      </c>
      <c r="J26" s="17"/>
      <c r="K26" s="17"/>
      <c r="L26" s="17"/>
      <c r="M26" s="11"/>
    </row>
    <row r="27" spans="2:13" ht="12.7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1"/>
    </row>
    <row r="28" spans="2:13" ht="12.75">
      <c r="B28" s="11" t="s">
        <v>21</v>
      </c>
      <c r="C28" s="17">
        <v>18225.571638729238</v>
      </c>
      <c r="D28" s="17">
        <f>2153+13841+4588+1194</f>
        <v>21776</v>
      </c>
      <c r="E28" s="17">
        <f>5286+14557+2500+1299</f>
        <v>23642</v>
      </c>
      <c r="F28" s="18">
        <v>24660</v>
      </c>
      <c r="G28" s="18">
        <v>24096</v>
      </c>
      <c r="H28" s="18">
        <v>22993</v>
      </c>
      <c r="I28" s="18">
        <v>17239</v>
      </c>
      <c r="J28" s="18"/>
      <c r="K28" s="18"/>
      <c r="L28" s="18"/>
      <c r="M28" s="11"/>
    </row>
    <row r="29" spans="2:13" ht="12.75">
      <c r="B29" s="11" t="s">
        <v>22</v>
      </c>
      <c r="C29" s="17">
        <f>C28-C23</f>
        <v>8555.571638729238</v>
      </c>
      <c r="D29" s="17">
        <f>D28-D23</f>
        <v>17313</v>
      </c>
      <c r="E29" s="17">
        <f>E28-E23</f>
        <v>20950</v>
      </c>
      <c r="F29" s="18">
        <v>16263</v>
      </c>
      <c r="G29" s="18">
        <v>19745</v>
      </c>
      <c r="H29" s="18">
        <v>17934</v>
      </c>
      <c r="I29" s="18">
        <v>15120</v>
      </c>
      <c r="J29" s="18"/>
      <c r="K29" s="18"/>
      <c r="L29" s="18"/>
      <c r="M29" s="11"/>
    </row>
    <row r="30" spans="2:13" ht="12.75">
      <c r="B30" s="11" t="s">
        <v>27</v>
      </c>
      <c r="C30" s="17"/>
      <c r="D30" s="17"/>
      <c r="E30" s="17"/>
      <c r="F30" s="11"/>
      <c r="G30" s="11"/>
      <c r="H30" s="11"/>
      <c r="I30" s="11"/>
      <c r="J30" s="11"/>
      <c r="K30" s="11"/>
      <c r="L30" s="11"/>
      <c r="M30" s="11"/>
    </row>
    <row r="31" spans="2:13" ht="12.75">
      <c r="B31" s="11"/>
      <c r="C31" s="17"/>
      <c r="D31" s="17"/>
      <c r="E31" s="17"/>
      <c r="F31" s="11"/>
      <c r="G31" s="11"/>
      <c r="H31" s="11"/>
      <c r="I31" s="11"/>
      <c r="J31" s="11"/>
      <c r="K31" s="11"/>
      <c r="L31" s="11"/>
      <c r="M31" s="11"/>
    </row>
    <row r="32" spans="2:12" ht="12.75">
      <c r="B32" s="20" t="s">
        <v>17</v>
      </c>
      <c r="C32" s="20"/>
      <c r="D32" s="20"/>
      <c r="E32" s="20"/>
      <c r="F32" s="21"/>
      <c r="G32" s="21"/>
      <c r="H32" s="21"/>
      <c r="I32" s="21"/>
      <c r="J32" s="21"/>
      <c r="K32" s="20"/>
      <c r="L32" s="21"/>
    </row>
    <row r="33" spans="2:12" ht="25.5">
      <c r="B33" s="22"/>
      <c r="C33" s="23" t="s">
        <v>53</v>
      </c>
      <c r="D33" s="23" t="s">
        <v>52</v>
      </c>
      <c r="E33" s="23" t="s">
        <v>51</v>
      </c>
      <c r="F33" s="23" t="s">
        <v>50</v>
      </c>
      <c r="G33" s="23" t="s">
        <v>49</v>
      </c>
      <c r="H33" s="23" t="s">
        <v>12</v>
      </c>
      <c r="I33" s="23" t="s">
        <v>11</v>
      </c>
      <c r="J33" s="23"/>
      <c r="K33" s="23"/>
      <c r="L33" s="23"/>
    </row>
    <row r="34" spans="2:13" s="4" customFormat="1" ht="12.75">
      <c r="B34" s="11" t="s">
        <v>23</v>
      </c>
      <c r="C34" s="19">
        <v>15758</v>
      </c>
      <c r="D34" s="19">
        <v>4402</v>
      </c>
      <c r="E34" s="19">
        <v>2045</v>
      </c>
      <c r="F34" s="19">
        <v>8657</v>
      </c>
      <c r="G34" s="19">
        <v>3291</v>
      </c>
      <c r="H34" s="7">
        <v>475</v>
      </c>
      <c r="I34" s="19">
        <v>-3337</v>
      </c>
      <c r="J34" s="19"/>
      <c r="K34" s="19"/>
      <c r="L34" s="19"/>
      <c r="M34" s="6"/>
    </row>
    <row r="35" spans="2:13" s="4" customFormat="1" ht="12.75">
      <c r="B35" s="11" t="s">
        <v>24</v>
      </c>
      <c r="C35" s="19">
        <v>-2084</v>
      </c>
      <c r="D35" s="19">
        <v>-1765</v>
      </c>
      <c r="E35" s="19">
        <v>-4330</v>
      </c>
      <c r="F35" s="19">
        <v>-379</v>
      </c>
      <c r="G35" s="19">
        <v>20640</v>
      </c>
      <c r="H35" s="7" t="s">
        <v>13</v>
      </c>
      <c r="I35" s="19">
        <v>-17269</v>
      </c>
      <c r="J35" s="19"/>
      <c r="K35" s="19"/>
      <c r="L35" s="19"/>
      <c r="M35" s="6"/>
    </row>
    <row r="36" spans="2:13" s="4" customFormat="1" ht="12.75">
      <c r="B36" s="11" t="s">
        <v>25</v>
      </c>
      <c r="C36" s="19">
        <v>-8467</v>
      </c>
      <c r="D36" s="19">
        <v>-866</v>
      </c>
      <c r="E36" s="19">
        <v>-3420</v>
      </c>
      <c r="F36" s="19">
        <v>-4232</v>
      </c>
      <c r="G36" s="19">
        <v>-24639</v>
      </c>
      <c r="H36" s="19">
        <v>5374</v>
      </c>
      <c r="I36" s="19">
        <v>7668</v>
      </c>
      <c r="J36" s="19"/>
      <c r="K36" s="19"/>
      <c r="L36" s="19"/>
      <c r="M36" s="6"/>
    </row>
    <row r="37" spans="2:13" s="4" customFormat="1" ht="12.75">
      <c r="B37" s="11" t="s">
        <v>26</v>
      </c>
      <c r="C37" s="19">
        <v>5207</v>
      </c>
      <c r="D37" s="19">
        <v>1771</v>
      </c>
      <c r="E37" s="19">
        <v>-5705</v>
      </c>
      <c r="F37" s="19">
        <v>4046</v>
      </c>
      <c r="G37" s="19">
        <v>-708</v>
      </c>
      <c r="H37" s="19">
        <v>2940</v>
      </c>
      <c r="I37" s="19">
        <v>-12938</v>
      </c>
      <c r="J37" s="19"/>
      <c r="K37" s="19"/>
      <c r="L37" s="19"/>
      <c r="M37" s="6"/>
    </row>
    <row r="40" spans="2:12" ht="12.75">
      <c r="B40" s="20" t="s">
        <v>46</v>
      </c>
      <c r="C40" s="20"/>
      <c r="D40" s="20"/>
      <c r="E40" s="20"/>
      <c r="F40" s="21"/>
      <c r="G40" s="21"/>
      <c r="H40" s="21"/>
      <c r="I40" s="21"/>
      <c r="J40" s="21"/>
      <c r="K40" s="20"/>
      <c r="L40" s="21"/>
    </row>
    <row r="41" spans="2:12" ht="25.5">
      <c r="B41" s="22" t="s">
        <v>28</v>
      </c>
      <c r="C41" s="23" t="s">
        <v>54</v>
      </c>
      <c r="D41" s="23" t="s">
        <v>52</v>
      </c>
      <c r="E41" s="23" t="s">
        <v>51</v>
      </c>
      <c r="F41" s="23" t="s">
        <v>48</v>
      </c>
      <c r="G41" s="23" t="s">
        <v>47</v>
      </c>
      <c r="H41" s="23" t="s">
        <v>4</v>
      </c>
      <c r="I41" s="23" t="s">
        <v>3</v>
      </c>
      <c r="J41" s="23"/>
      <c r="K41" s="23"/>
      <c r="L41" s="23"/>
    </row>
    <row r="42" spans="2:9" ht="12.75">
      <c r="B42" s="24" t="s">
        <v>29</v>
      </c>
      <c r="C42" s="31">
        <v>0.25863725197919774</v>
      </c>
      <c r="D42" s="31">
        <v>0.309</v>
      </c>
      <c r="E42" s="28">
        <v>0.217</v>
      </c>
      <c r="F42" s="28">
        <v>0.3163819587705368</v>
      </c>
      <c r="G42" s="28">
        <v>0.27101959138882614</v>
      </c>
      <c r="H42" s="28">
        <v>0.19</v>
      </c>
      <c r="I42" s="28">
        <v>0.271</v>
      </c>
    </row>
    <row r="43" spans="2:9" ht="12.75">
      <c r="B43" s="24" t="s">
        <v>14</v>
      </c>
      <c r="C43" s="28">
        <v>0.05053496306601742</v>
      </c>
      <c r="D43" s="28">
        <v>0.125</v>
      </c>
      <c r="E43" s="28">
        <v>0.009</v>
      </c>
      <c r="F43" s="28">
        <v>0.1195624749551047</v>
      </c>
      <c r="G43" s="28">
        <v>0.11946067198140917</v>
      </c>
      <c r="H43" s="28">
        <v>0.023</v>
      </c>
      <c r="I43" s="28">
        <v>0.079</v>
      </c>
    </row>
    <row r="44" spans="2:9" ht="12.75">
      <c r="B44" s="24" t="s">
        <v>19</v>
      </c>
      <c r="C44" s="28">
        <v>0.024883235615621585</v>
      </c>
      <c r="D44" s="28">
        <v>0.097</v>
      </c>
      <c r="E44" s="28">
        <v>-0.031</v>
      </c>
      <c r="F44" s="28">
        <v>0.09673637186660532</v>
      </c>
      <c r="G44" s="28">
        <v>0.09662556886034276</v>
      </c>
      <c r="H44" s="28">
        <v>-0.008</v>
      </c>
      <c r="I44" s="28">
        <v>0.051</v>
      </c>
    </row>
    <row r="45" spans="2:9" ht="12.75">
      <c r="B45" s="24" t="s">
        <v>30</v>
      </c>
      <c r="C45" s="28">
        <v>0.0033654642419424295</v>
      </c>
      <c r="D45" s="28">
        <v>0.082</v>
      </c>
      <c r="E45" s="28">
        <v>-0.063</v>
      </c>
      <c r="F45" s="28">
        <v>0.07893408925629647</v>
      </c>
      <c r="G45" s="28">
        <v>0.05519962560113611</v>
      </c>
      <c r="H45" s="28">
        <v>-0.03</v>
      </c>
      <c r="I45" s="28">
        <v>0.03</v>
      </c>
    </row>
    <row r="46" spans="2:9" ht="12.75">
      <c r="B46" s="24" t="s">
        <v>31</v>
      </c>
      <c r="C46" s="28">
        <v>0.009052515280574514</v>
      </c>
      <c r="D46" s="28">
        <v>0.167</v>
      </c>
      <c r="E46" s="28">
        <v>-0.116</v>
      </c>
      <c r="F46" s="28">
        <v>0.19345979666442356</v>
      </c>
      <c r="G46" s="28">
        <v>0.14793910297997492</v>
      </c>
      <c r="H46" s="28">
        <v>-0.072</v>
      </c>
      <c r="I46" s="28">
        <v>0.057</v>
      </c>
    </row>
    <row r="47" spans="2:9" ht="12.75">
      <c r="B47" s="24" t="s">
        <v>32</v>
      </c>
      <c r="C47" s="28">
        <v>0.004650098402672892</v>
      </c>
      <c r="D47" s="28">
        <v>0.082</v>
      </c>
      <c r="E47" s="28">
        <v>-0.059</v>
      </c>
      <c r="F47" s="28">
        <v>0.09693617176393395</v>
      </c>
      <c r="G47" s="28">
        <v>0.06788996288430621</v>
      </c>
      <c r="H47" s="28">
        <v>-0.032</v>
      </c>
      <c r="I47" s="28">
        <v>0.028</v>
      </c>
    </row>
    <row r="48" spans="2:9" ht="12.75">
      <c r="B48" s="22" t="s">
        <v>33</v>
      </c>
      <c r="C48" s="25">
        <v>44926</v>
      </c>
      <c r="D48" s="25">
        <v>44561</v>
      </c>
      <c r="E48" s="25">
        <v>44196</v>
      </c>
      <c r="F48" s="25">
        <v>43830</v>
      </c>
      <c r="G48" s="25">
        <v>43465</v>
      </c>
      <c r="H48" s="25">
        <v>43100</v>
      </c>
      <c r="I48" s="25">
        <v>42735</v>
      </c>
    </row>
    <row r="49" spans="2:9" ht="12.75">
      <c r="B49" s="24" t="s">
        <v>34</v>
      </c>
      <c r="C49" s="29">
        <v>39.903474775580506</v>
      </c>
      <c r="D49" s="29">
        <v>70.8</v>
      </c>
      <c r="E49" s="29">
        <v>68.7</v>
      </c>
      <c r="F49" s="30">
        <v>33.819068255687974</v>
      </c>
      <c r="G49" s="30">
        <v>43.464722589807316</v>
      </c>
      <c r="H49" s="30">
        <v>43</v>
      </c>
      <c r="I49" s="30">
        <v>39.4</v>
      </c>
    </row>
    <row r="50" spans="2:9" ht="12.75">
      <c r="B50" s="24" t="s">
        <v>35</v>
      </c>
      <c r="C50" s="29">
        <v>68.70303753022624</v>
      </c>
      <c r="D50" s="29">
        <v>131.9</v>
      </c>
      <c r="E50" s="29">
        <v>113.3</v>
      </c>
      <c r="F50" s="30">
        <v>116.97724810400868</v>
      </c>
      <c r="G50" s="30">
        <v>88.30189135977794</v>
      </c>
      <c r="H50" s="30">
        <v>99.8</v>
      </c>
      <c r="I50" s="30">
        <v>133.6</v>
      </c>
    </row>
    <row r="51" spans="2:9" ht="12.75">
      <c r="B51" s="24" t="s">
        <v>36</v>
      </c>
      <c r="C51" s="29">
        <v>47.57852197820398</v>
      </c>
      <c r="D51" s="29">
        <v>69.7</v>
      </c>
      <c r="E51" s="29">
        <v>43.5</v>
      </c>
      <c r="F51" s="30">
        <v>37.670639219935</v>
      </c>
      <c r="G51" s="30">
        <v>52.506374463415426</v>
      </c>
      <c r="H51" s="30">
        <v>57.5</v>
      </c>
      <c r="I51" s="30">
        <v>88.7</v>
      </c>
    </row>
    <row r="52" spans="2:9" ht="12.75">
      <c r="B52" s="24" t="s">
        <v>37</v>
      </c>
      <c r="C52" s="29">
        <v>61.027990327602765</v>
      </c>
      <c r="D52" s="29">
        <v>133</v>
      </c>
      <c r="E52" s="29">
        <v>138.5</v>
      </c>
      <c r="F52" s="30">
        <v>113.12567713976165</v>
      </c>
      <c r="G52" s="30">
        <v>79.26023948616984</v>
      </c>
      <c r="H52" s="30">
        <v>85.2</v>
      </c>
      <c r="I52" s="30">
        <v>84.2</v>
      </c>
    </row>
    <row r="53" spans="2:9" ht="12.75">
      <c r="B53" s="22" t="s">
        <v>38</v>
      </c>
      <c r="C53" s="25">
        <v>44926</v>
      </c>
      <c r="D53" s="25">
        <v>44561</v>
      </c>
      <c r="E53" s="25">
        <v>44196</v>
      </c>
      <c r="F53" s="25">
        <v>43830</v>
      </c>
      <c r="G53" s="25">
        <v>43465</v>
      </c>
      <c r="H53" s="25">
        <v>43100</v>
      </c>
      <c r="I53" s="25">
        <v>42735</v>
      </c>
    </row>
    <row r="54" spans="2:9" ht="12.75">
      <c r="B54" s="24" t="s">
        <v>39</v>
      </c>
      <c r="C54" s="29">
        <v>3.219963407196585</v>
      </c>
      <c r="D54" s="29">
        <v>3.2</v>
      </c>
      <c r="E54" s="29">
        <v>4.6</v>
      </c>
      <c r="F54" s="30">
        <v>4.805291918320391</v>
      </c>
      <c r="G54" s="30">
        <v>3.2276194749831726</v>
      </c>
      <c r="H54" s="26">
        <v>3.1</v>
      </c>
      <c r="I54" s="26">
        <v>2.4</v>
      </c>
    </row>
    <row r="55" spans="2:9" ht="12.75">
      <c r="B55" s="24" t="s">
        <v>40</v>
      </c>
      <c r="C55" s="29">
        <v>1.9979670664769262</v>
      </c>
      <c r="D55" s="29">
        <v>2.2</v>
      </c>
      <c r="E55" s="29">
        <v>3</v>
      </c>
      <c r="F55" s="30">
        <v>3.7579091170549326</v>
      </c>
      <c r="G55" s="30">
        <v>2.0790329818263404</v>
      </c>
      <c r="H55" s="26">
        <v>2.1</v>
      </c>
      <c r="I55" s="26">
        <v>1.8</v>
      </c>
    </row>
    <row r="56" spans="2:9" ht="12.75">
      <c r="B56" s="24" t="s">
        <v>41</v>
      </c>
      <c r="C56" s="29">
        <v>0.4914616792030901</v>
      </c>
      <c r="D56" s="29">
        <v>0.2</v>
      </c>
      <c r="E56" s="29">
        <v>0.3</v>
      </c>
      <c r="F56" s="30">
        <v>0.6037532355478861</v>
      </c>
      <c r="G56" s="30">
        <v>0.2440542966120709</v>
      </c>
      <c r="H56" s="26">
        <v>0.3</v>
      </c>
      <c r="I56" s="26">
        <v>0.1</v>
      </c>
    </row>
    <row r="57" spans="2:9" ht="12.75">
      <c r="B57" s="22" t="s">
        <v>42</v>
      </c>
      <c r="C57" s="25">
        <v>44926</v>
      </c>
      <c r="D57" s="25">
        <v>44561</v>
      </c>
      <c r="E57" s="25">
        <v>44196</v>
      </c>
      <c r="F57" s="25">
        <v>43830</v>
      </c>
      <c r="G57" s="25">
        <v>43465</v>
      </c>
      <c r="H57" s="25">
        <v>43100</v>
      </c>
      <c r="I57" s="25">
        <v>42735</v>
      </c>
    </row>
    <row r="58" spans="2:9" ht="12.75">
      <c r="B58" s="24" t="s">
        <v>43</v>
      </c>
      <c r="C58" s="29">
        <v>0.45437319785802555</v>
      </c>
      <c r="D58" s="29">
        <v>0.5</v>
      </c>
      <c r="E58" s="29">
        <v>0.5</v>
      </c>
      <c r="F58" s="30">
        <v>0.4731254328728174</v>
      </c>
      <c r="G58" s="30">
        <v>0.5084750808804557</v>
      </c>
      <c r="H58" s="26">
        <v>0.5</v>
      </c>
      <c r="I58" s="26">
        <v>0.5</v>
      </c>
    </row>
    <row r="59" spans="2:9" ht="12.75">
      <c r="B59" s="24" t="s">
        <v>44</v>
      </c>
      <c r="C59" s="29">
        <v>0.8845447903487357</v>
      </c>
      <c r="D59" s="29">
        <v>1</v>
      </c>
      <c r="E59" s="29">
        <v>0.9</v>
      </c>
      <c r="F59" s="30">
        <v>0.9442373097139116</v>
      </c>
      <c r="G59" s="30">
        <v>1.1080186843129622</v>
      </c>
      <c r="H59" s="26">
        <v>1.2</v>
      </c>
      <c r="I59" s="29">
        <v>1</v>
      </c>
    </row>
    <row r="60" spans="2:9" ht="25.5">
      <c r="B60" s="24" t="s">
        <v>45</v>
      </c>
      <c r="C60" s="29">
        <v>0.2968084537662384</v>
      </c>
      <c r="D60" s="29">
        <v>0.3</v>
      </c>
      <c r="E60" s="29">
        <v>0.5</v>
      </c>
      <c r="F60" s="30">
        <v>0.3347943909935798</v>
      </c>
      <c r="G60" s="30">
        <v>0.42878768219367674</v>
      </c>
      <c r="H60" s="26">
        <v>0.2</v>
      </c>
      <c r="I60" s="26">
        <v>0.2</v>
      </c>
    </row>
  </sheetData>
  <sheetProtection/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2023-06-14T09:47:40Z</dcterms:modified>
  <cp:category/>
  <cp:version/>
  <cp:contentType/>
  <cp:contentStatus/>
</cp:coreProperties>
</file>